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<sst xmlns="http://schemas.openxmlformats.org/spreadsheetml/2006/main" count="47" uniqueCount="47">
  <si>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Nr. Crt.</t>
  </si>
  <si>
    <t>Denumire laborator</t>
  </si>
  <si>
    <t>Suma Crit. 1</t>
  </si>
  <si>
    <t>Laborator Clinic dr. Berceanu SRL</t>
  </si>
  <si>
    <t>Laborator de analize medicale dr.Orbulescu</t>
  </si>
  <si>
    <t>Total General</t>
  </si>
  <si>
    <t xml:space="preserve">SCM Alfa Diagnostic </t>
  </si>
  <si>
    <t>SCM Centrul de Diagnostic si MF dr. Bacean</t>
  </si>
  <si>
    <t>SC Bioclinica SA</t>
  </si>
  <si>
    <t>SC Biodim SRL</t>
  </si>
  <si>
    <t>SC Bioexplomed SRL</t>
  </si>
  <si>
    <t>SC Centrul de diagnostic medical SRL</t>
  </si>
  <si>
    <t>SC Labordiagnostica  SRL</t>
  </si>
  <si>
    <t>SC Mc Medical  SRL</t>
  </si>
  <si>
    <t>SC Med Life SA</t>
  </si>
  <si>
    <t>Laborator Clinic dr. Berceanu Grupate</t>
  </si>
  <si>
    <t xml:space="preserve">SC Synevo Romania SRL </t>
  </si>
  <si>
    <t>Punctaj crit. 1</t>
  </si>
  <si>
    <t>SC Biohem SRL</t>
  </si>
  <si>
    <t>SC Hiperdia SA</t>
  </si>
  <si>
    <t>SC Smart Lab Diagnostics  SRL</t>
  </si>
  <si>
    <t>SC Excellab SRL</t>
  </si>
  <si>
    <t>SC Laborator de analize medicale dr. Negru</t>
  </si>
  <si>
    <t>Spitalul Clinic Judetean de Urgenta Timisoara</t>
  </si>
  <si>
    <t>Spitalul Municipal Timisoara</t>
  </si>
  <si>
    <t>Spitalul Clinic de urgenta pentru copii Louis Turcanu Timisoara</t>
  </si>
  <si>
    <t>Spitalul Karl Diel Jimbolia</t>
  </si>
  <si>
    <t>Punctaj crit. 2 subcrit. RENAR</t>
  </si>
  <si>
    <t>Suma crit. 2 subcrit. RENAR</t>
  </si>
  <si>
    <t>Punctaj crit. 2 subcrit. CONTROL EXTERN</t>
  </si>
  <si>
    <t>Suma crit. 2 subcrit. CONTROL EXTERN</t>
  </si>
  <si>
    <t>SC Centrul medical dr. Cev SRL</t>
  </si>
  <si>
    <t>SC Clinica Sante SRL</t>
  </si>
  <si>
    <t>Total VALORI CONTRACT TRIM.II 2018</t>
  </si>
  <si>
    <t>TOTAL SUMA/CRITERIU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</si>
  <si>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</si>
  <si>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</si>
  <si>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</si>
  <si>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</si>
  <si>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</si>
  <si>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</si>
  <si>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</si>
  <si>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PUNCTAJ SUBCRITERIU  50 % RENAR</t>
  </si>
  <si>
    <t>PUNCTAJ SUBCRITERIU  50 % CONTROL EXTERN</t>
  </si>
  <si>
    <t>SC Centrul Medical Unirea SRL-Punct de lucru Calea Sagului</t>
  </si>
  <si>
    <t xml:space="preserve">SC Centrul Medical Unirea SRL-Punct de lucru str. Arisitde Demetriade </t>
  </si>
  <si>
    <t>CENTRALIZATOR SERVICII PARACLINICE-LABORATOR / NR. PUNCTE, VALOREA PUNCTULUI SI VALORI CONTRACT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</si>
</sst>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</numFmts>
  <fonts count="41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9" fontId="2" fillId="0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33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center"/>
    </xf>
    <xf numFmtId="4" fontId="1" fillId="0" borderId="1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SheetLayoutView="50" zoomScalePageLayoutView="0" workbookViewId="0" topLeftCell="A1">
      <selection activeCell="A41" sqref="A41:IV44"/>
    </sheetView>
  </sheetViews>
  <sheetFormatPr defaultColWidth="9.140625" defaultRowHeight="12.75"/>
  <cols>
    <col min="1" max="1" width="6.8515625" style="28" customWidth="1"/>
    <col min="2" max="2" width="50.8515625" style="29" customWidth="1"/>
    <col min="3" max="3" width="18.140625" style="28" customWidth="1"/>
    <col min="4" max="4" width="17.28125" style="30" customWidth="1"/>
    <col min="5" max="5" width="23.00390625" style="30" customWidth="1"/>
    <col min="6" max="6" width="21.8515625" style="30" customWidth="1"/>
    <col min="7" max="7" width="18.00390625" style="30" customWidth="1"/>
    <col min="8" max="8" width="18.8515625" style="30" customWidth="1"/>
    <col min="9" max="9" width="17.28125" style="28" customWidth="1"/>
    <col min="10" max="16384" width="9.140625" style="28" customWidth="1"/>
  </cols>
  <sheetData>
    <row r="1" ht="12.75">
      <c r="C1" s="30"/>
    </row>
    <row r="2" spans="1:8" ht="18.75">
      <c r="A2" s="15"/>
      <c r="B2" s="2" t="s">
        <v>46</v>
      </c>
      <c r="E2" s="2"/>
      <c r="F2" s="2"/>
      <c r="G2" s="2"/>
      <c r="H2" s="2"/>
    </row>
    <row r="3" spans="3:8" ht="21.75" customHeight="1">
      <c r="C3" s="3"/>
      <c r="D3" s="28"/>
      <c r="F3" s="2"/>
      <c r="G3" s="2"/>
      <c r="H3" s="2"/>
    </row>
    <row r="4" spans="4:9" ht="19.5" customHeight="1">
      <c r="D4" s="4">
        <v>0.5</v>
      </c>
      <c r="F4" s="5"/>
      <c r="G4" s="6">
        <v>0.5</v>
      </c>
      <c r="H4" s="6"/>
      <c r="I4" s="24"/>
    </row>
    <row r="5" spans="1:9" ht="117.75" customHeight="1">
      <c r="A5" s="7" t="s">
        <v>0</v>
      </c>
      <c r="B5" s="19" t="s">
        <v>1</v>
      </c>
      <c r="C5" s="8" t="s">
        <v>17</v>
      </c>
      <c r="D5" s="1" t="s">
        <v>2</v>
      </c>
      <c r="E5" s="8" t="s">
        <v>27</v>
      </c>
      <c r="F5" s="1" t="s">
        <v>28</v>
      </c>
      <c r="G5" s="8" t="s">
        <v>29</v>
      </c>
      <c r="H5" s="1" t="s">
        <v>30</v>
      </c>
      <c r="I5" s="1" t="s">
        <v>33</v>
      </c>
    </row>
    <row r="6" spans="1:9" ht="45" customHeight="1">
      <c r="A6" s="16">
        <v>1</v>
      </c>
      <c r="B6" s="17" t="s">
        <v>23</v>
      </c>
      <c r="C6" s="18">
        <v>2687</v>
      </c>
      <c r="D6" s="27">
        <f aca="true" t="shared" si="0" ref="D6:D31">C6*$C$35</f>
        <v>228857.20434271914</v>
      </c>
      <c r="E6" s="10">
        <v>160</v>
      </c>
      <c r="F6" s="9">
        <f aca="true" t="shared" si="1" ref="F6:F31">E6*$F$36</f>
        <v>56300.329280397025</v>
      </c>
      <c r="G6" s="10">
        <v>1280</v>
      </c>
      <c r="H6" s="27">
        <f aca="true" t="shared" si="2" ref="H6:H31">G6*$F$39</f>
        <v>76948.65628742514</v>
      </c>
      <c r="I6" s="25">
        <f aca="true" t="shared" si="3" ref="I6:I31">D6+F6+H6</f>
        <v>362106.1899105413</v>
      </c>
    </row>
    <row r="7" spans="1:9" ht="40.5" customHeight="1">
      <c r="A7" s="16">
        <v>2</v>
      </c>
      <c r="B7" s="17" t="s">
        <v>8</v>
      </c>
      <c r="C7" s="18">
        <v>2561.37</v>
      </c>
      <c r="D7" s="27">
        <f t="shared" si="0"/>
        <v>218157.0440965056</v>
      </c>
      <c r="E7" s="10">
        <v>161</v>
      </c>
      <c r="F7" s="9">
        <f t="shared" si="1"/>
        <v>56652.20633839951</v>
      </c>
      <c r="G7" s="10">
        <v>1073</v>
      </c>
      <c r="H7" s="27">
        <f t="shared" si="2"/>
        <v>64504.61577844311</v>
      </c>
      <c r="I7" s="25">
        <f t="shared" si="3"/>
        <v>339313.8662133482</v>
      </c>
    </row>
    <row r="8" spans="1:9" ht="36" customHeight="1">
      <c r="A8" s="16">
        <v>3</v>
      </c>
      <c r="B8" s="17" t="s">
        <v>44</v>
      </c>
      <c r="C8" s="18">
        <v>1677.83</v>
      </c>
      <c r="D8" s="27">
        <f t="shared" si="0"/>
        <v>142904.16195100278</v>
      </c>
      <c r="E8" s="10">
        <v>135</v>
      </c>
      <c r="F8" s="9">
        <f t="shared" si="1"/>
        <v>47503.40283033499</v>
      </c>
      <c r="G8" s="10">
        <v>850</v>
      </c>
      <c r="H8" s="27">
        <f t="shared" si="2"/>
        <v>51098.71706586826</v>
      </c>
      <c r="I8" s="25">
        <f t="shared" si="3"/>
        <v>241506.28184720603</v>
      </c>
    </row>
    <row r="9" spans="1:9" ht="36.75" customHeight="1">
      <c r="A9" s="16">
        <v>4</v>
      </c>
      <c r="B9" s="17" t="s">
        <v>14</v>
      </c>
      <c r="C9" s="18">
        <v>1411.35</v>
      </c>
      <c r="D9" s="27">
        <f t="shared" si="0"/>
        <v>120207.52339006202</v>
      </c>
      <c r="E9" s="10">
        <v>155</v>
      </c>
      <c r="F9" s="9">
        <f t="shared" si="1"/>
        <v>54540.94399038462</v>
      </c>
      <c r="G9" s="10">
        <v>812</v>
      </c>
      <c r="H9" s="27">
        <f t="shared" si="2"/>
        <v>48814.303832335325</v>
      </c>
      <c r="I9" s="25">
        <f t="shared" si="3"/>
        <v>223562.77121278195</v>
      </c>
    </row>
    <row r="10" spans="1:9" ht="34.5" customHeight="1">
      <c r="A10" s="16">
        <v>5</v>
      </c>
      <c r="B10" s="17" t="s">
        <v>24</v>
      </c>
      <c r="C10" s="18">
        <v>1663.16</v>
      </c>
      <c r="D10" s="27">
        <f t="shared" si="0"/>
        <v>141654.68849074686</v>
      </c>
      <c r="E10" s="10">
        <v>65</v>
      </c>
      <c r="F10" s="9">
        <f t="shared" si="1"/>
        <v>22872.008770161294</v>
      </c>
      <c r="G10" s="10">
        <v>780</v>
      </c>
      <c r="H10" s="27">
        <f t="shared" si="2"/>
        <v>46890.5874251497</v>
      </c>
      <c r="I10" s="25">
        <f t="shared" si="3"/>
        <v>211417.28468605783</v>
      </c>
    </row>
    <row r="11" spans="1:9" ht="35.25" customHeight="1">
      <c r="A11" s="16">
        <v>6</v>
      </c>
      <c r="B11" s="17" t="s">
        <v>13</v>
      </c>
      <c r="C11" s="18">
        <v>1503.7</v>
      </c>
      <c r="D11" s="27">
        <f t="shared" si="0"/>
        <v>128073.1589766084</v>
      </c>
      <c r="E11" s="10">
        <v>117</v>
      </c>
      <c r="F11" s="9">
        <f t="shared" si="1"/>
        <v>41169.61578629033</v>
      </c>
      <c r="G11" s="10">
        <v>676</v>
      </c>
      <c r="H11" s="27">
        <f t="shared" si="2"/>
        <v>40638.50910179641</v>
      </c>
      <c r="I11" s="25">
        <f t="shared" si="3"/>
        <v>209881.28386469514</v>
      </c>
    </row>
    <row r="12" spans="1:9" ht="33" customHeight="1">
      <c r="A12" s="16">
        <v>7</v>
      </c>
      <c r="B12" s="17" t="s">
        <v>15</v>
      </c>
      <c r="C12" s="18">
        <v>1334.17</v>
      </c>
      <c r="D12" s="27">
        <f t="shared" si="0"/>
        <v>113633.94727127861</v>
      </c>
      <c r="E12" s="10">
        <v>160</v>
      </c>
      <c r="F12" s="9">
        <f t="shared" si="1"/>
        <v>56300.329280397025</v>
      </c>
      <c r="G12" s="10">
        <v>659</v>
      </c>
      <c r="H12" s="27">
        <f t="shared" si="2"/>
        <v>39616.53476047904</v>
      </c>
      <c r="I12" s="25">
        <f t="shared" si="3"/>
        <v>209550.81131215466</v>
      </c>
    </row>
    <row r="13" spans="1:9" ht="31.5" customHeight="1">
      <c r="A13" s="16">
        <v>8</v>
      </c>
      <c r="B13" s="17" t="s">
        <v>22</v>
      </c>
      <c r="C13" s="18">
        <v>903.25</v>
      </c>
      <c r="D13" s="27">
        <f t="shared" si="0"/>
        <v>76931.6225614295</v>
      </c>
      <c r="E13" s="10">
        <v>159</v>
      </c>
      <c r="F13" s="9">
        <f t="shared" si="1"/>
        <v>55948.452222394546</v>
      </c>
      <c r="G13" s="10">
        <v>988</v>
      </c>
      <c r="H13" s="27">
        <f t="shared" si="2"/>
        <v>59394.74407185629</v>
      </c>
      <c r="I13" s="25">
        <f t="shared" si="3"/>
        <v>192274.81885568032</v>
      </c>
    </row>
    <row r="14" spans="1:9" ht="33" customHeight="1">
      <c r="A14" s="16">
        <v>9</v>
      </c>
      <c r="B14" s="17" t="s">
        <v>12</v>
      </c>
      <c r="C14" s="18">
        <v>871.93</v>
      </c>
      <c r="D14" s="27">
        <f t="shared" si="0"/>
        <v>74264.03505118983</v>
      </c>
      <c r="E14" s="10">
        <v>152</v>
      </c>
      <c r="F14" s="9">
        <f t="shared" si="1"/>
        <v>53485.312816377176</v>
      </c>
      <c r="G14" s="10">
        <v>988</v>
      </c>
      <c r="H14" s="27">
        <f t="shared" si="2"/>
        <v>59394.74407185629</v>
      </c>
      <c r="I14" s="25">
        <f t="shared" si="3"/>
        <v>187144.0919394233</v>
      </c>
    </row>
    <row r="15" spans="1:9" ht="30.75" customHeight="1">
      <c r="A15" s="16">
        <v>10</v>
      </c>
      <c r="B15" s="17" t="s">
        <v>21</v>
      </c>
      <c r="C15" s="18">
        <v>1196.3</v>
      </c>
      <c r="D15" s="27">
        <f t="shared" si="0"/>
        <v>101891.28156129323</v>
      </c>
      <c r="E15" s="10">
        <v>114</v>
      </c>
      <c r="F15" s="9">
        <f t="shared" si="1"/>
        <v>40113.98461228288</v>
      </c>
      <c r="G15" s="10">
        <v>644</v>
      </c>
      <c r="H15" s="27">
        <f t="shared" si="2"/>
        <v>38714.79269461078</v>
      </c>
      <c r="I15" s="25">
        <f t="shared" si="3"/>
        <v>180720.0588681869</v>
      </c>
    </row>
    <row r="16" spans="1:9" ht="37.5" customHeight="1">
      <c r="A16" s="16">
        <v>11</v>
      </c>
      <c r="B16" s="17" t="s">
        <v>25</v>
      </c>
      <c r="C16" s="18">
        <v>1236.2</v>
      </c>
      <c r="D16" s="27">
        <f t="shared" si="0"/>
        <v>105289.64496035334</v>
      </c>
      <c r="E16" s="10">
        <v>115</v>
      </c>
      <c r="F16" s="9">
        <f t="shared" si="1"/>
        <v>40465.86167028536</v>
      </c>
      <c r="G16" s="10">
        <v>476</v>
      </c>
      <c r="H16" s="27">
        <f t="shared" si="2"/>
        <v>28615.281556886228</v>
      </c>
      <c r="I16" s="25">
        <f t="shared" si="3"/>
        <v>174370.78818752494</v>
      </c>
    </row>
    <row r="17" spans="1:9" ht="39" customHeight="1">
      <c r="A17" s="16">
        <v>12</v>
      </c>
      <c r="B17" s="17" t="s">
        <v>3</v>
      </c>
      <c r="C17" s="18">
        <v>871.91</v>
      </c>
      <c r="D17" s="27">
        <f t="shared" si="0"/>
        <v>74262.33161088955</v>
      </c>
      <c r="E17" s="10">
        <v>154</v>
      </c>
      <c r="F17" s="9">
        <f t="shared" si="1"/>
        <v>54189.06693238214</v>
      </c>
      <c r="G17" s="10">
        <v>659</v>
      </c>
      <c r="H17" s="27">
        <f t="shared" si="2"/>
        <v>39616.53476047904</v>
      </c>
      <c r="I17" s="25">
        <f t="shared" si="3"/>
        <v>168067.93330375073</v>
      </c>
    </row>
    <row r="18" spans="1:9" ht="32.25" customHeight="1">
      <c r="A18" s="16">
        <v>13</v>
      </c>
      <c r="B18" s="17" t="s">
        <v>19</v>
      </c>
      <c r="C18" s="9">
        <v>586.14</v>
      </c>
      <c r="D18" s="27">
        <f t="shared" si="0"/>
        <v>49922.72488032802</v>
      </c>
      <c r="E18" s="10">
        <v>122</v>
      </c>
      <c r="F18" s="9">
        <f t="shared" si="1"/>
        <v>42929.00107630273</v>
      </c>
      <c r="G18" s="10">
        <v>1245</v>
      </c>
      <c r="H18" s="27">
        <f t="shared" si="2"/>
        <v>74844.59146706587</v>
      </c>
      <c r="I18" s="25">
        <f t="shared" si="3"/>
        <v>167696.31742369663</v>
      </c>
    </row>
    <row r="19" spans="1:9" ht="30" customHeight="1">
      <c r="A19" s="16">
        <v>14</v>
      </c>
      <c r="B19" s="17" t="s">
        <v>7</v>
      </c>
      <c r="C19" s="18">
        <v>772.62</v>
      </c>
      <c r="D19" s="27">
        <f t="shared" si="0"/>
        <v>65805.60224014576</v>
      </c>
      <c r="E19" s="10">
        <v>125</v>
      </c>
      <c r="F19" s="9">
        <f t="shared" si="1"/>
        <v>43984.63225031018</v>
      </c>
      <c r="G19" s="10">
        <v>845</v>
      </c>
      <c r="H19" s="27">
        <f t="shared" si="2"/>
        <v>50798.13637724551</v>
      </c>
      <c r="I19" s="25">
        <f t="shared" si="3"/>
        <v>160588.37086770145</v>
      </c>
    </row>
    <row r="20" spans="1:9" ht="33.75" customHeight="1">
      <c r="A20" s="16">
        <v>15</v>
      </c>
      <c r="B20" s="17" t="s">
        <v>11</v>
      </c>
      <c r="C20" s="18">
        <v>1047.75</v>
      </c>
      <c r="D20" s="27">
        <f t="shared" si="0"/>
        <v>89238.97873095794</v>
      </c>
      <c r="E20" s="10">
        <v>99</v>
      </c>
      <c r="F20" s="9">
        <f t="shared" si="1"/>
        <v>34835.82874224566</v>
      </c>
      <c r="G20" s="10">
        <v>584</v>
      </c>
      <c r="H20" s="27">
        <f t="shared" si="2"/>
        <v>35107.82443113772</v>
      </c>
      <c r="I20" s="25">
        <f t="shared" si="3"/>
        <v>159182.63190434134</v>
      </c>
    </row>
    <row r="21" spans="1:9" ht="34.5" customHeight="1">
      <c r="A21" s="16">
        <v>16</v>
      </c>
      <c r="B21" s="17" t="s">
        <v>20</v>
      </c>
      <c r="C21" s="18">
        <v>540.3</v>
      </c>
      <c r="D21" s="27">
        <f t="shared" si="0"/>
        <v>46018.43971208453</v>
      </c>
      <c r="E21" s="10">
        <v>152</v>
      </c>
      <c r="F21" s="9">
        <f t="shared" si="1"/>
        <v>53485.312816377176</v>
      </c>
      <c r="G21" s="10">
        <v>988</v>
      </c>
      <c r="H21" s="27">
        <f t="shared" si="2"/>
        <v>59394.74407185629</v>
      </c>
      <c r="I21" s="25">
        <f t="shared" si="3"/>
        <v>158898.496600318</v>
      </c>
    </row>
    <row r="22" spans="1:9" ht="33.75" customHeight="1">
      <c r="A22" s="16">
        <v>17</v>
      </c>
      <c r="B22" s="17" t="s">
        <v>45</v>
      </c>
      <c r="C22" s="18">
        <v>774.4</v>
      </c>
      <c r="D22" s="27">
        <f t="shared" si="0"/>
        <v>65957.20842687074</v>
      </c>
      <c r="E22" s="10">
        <v>126</v>
      </c>
      <c r="F22" s="9">
        <f t="shared" si="1"/>
        <v>44336.509308312656</v>
      </c>
      <c r="G22" s="10">
        <v>734</v>
      </c>
      <c r="H22" s="27">
        <f t="shared" si="2"/>
        <v>44125.24508982036</v>
      </c>
      <c r="I22" s="25">
        <f t="shared" si="3"/>
        <v>154418.96282500375</v>
      </c>
    </row>
    <row r="23" spans="1:9" ht="34.5" customHeight="1">
      <c r="A23" s="16">
        <v>18</v>
      </c>
      <c r="B23" s="17" t="s">
        <v>16</v>
      </c>
      <c r="C23" s="18">
        <v>692.8</v>
      </c>
      <c r="D23" s="27">
        <f t="shared" si="0"/>
        <v>59007.172001725274</v>
      </c>
      <c r="E23" s="10">
        <v>141</v>
      </c>
      <c r="F23" s="9">
        <f t="shared" si="1"/>
        <v>49614.66517834988</v>
      </c>
      <c r="G23" s="10">
        <v>758</v>
      </c>
      <c r="H23" s="27">
        <f t="shared" si="2"/>
        <v>45568.03239520958</v>
      </c>
      <c r="I23" s="25">
        <f t="shared" si="3"/>
        <v>154189.8695752847</v>
      </c>
    </row>
    <row r="24" spans="1:9" ht="33" customHeight="1">
      <c r="A24" s="16">
        <v>19</v>
      </c>
      <c r="B24" s="17" t="s">
        <v>32</v>
      </c>
      <c r="C24" s="9">
        <v>619</v>
      </c>
      <c r="D24" s="27">
        <f t="shared" si="0"/>
        <v>52721.4772936893</v>
      </c>
      <c r="E24" s="10">
        <v>138</v>
      </c>
      <c r="F24" s="9">
        <f t="shared" si="1"/>
        <v>48559.03400434244</v>
      </c>
      <c r="G24" s="10">
        <v>725</v>
      </c>
      <c r="H24" s="27">
        <f t="shared" si="2"/>
        <v>43584.1998502994</v>
      </c>
      <c r="I24" s="25">
        <f t="shared" si="3"/>
        <v>144864.71114833115</v>
      </c>
    </row>
    <row r="25" spans="1:9" ht="34.5" customHeight="1">
      <c r="A25" s="16">
        <v>20</v>
      </c>
      <c r="B25" s="17" t="s">
        <v>4</v>
      </c>
      <c r="C25" s="18">
        <v>587.4</v>
      </c>
      <c r="D25" s="27">
        <f t="shared" si="0"/>
        <v>50030.041619245705</v>
      </c>
      <c r="E25" s="10">
        <v>142</v>
      </c>
      <c r="F25" s="9">
        <f t="shared" si="1"/>
        <v>49966.54223635236</v>
      </c>
      <c r="G25" s="10">
        <v>721</v>
      </c>
      <c r="H25" s="27">
        <f t="shared" si="2"/>
        <v>43343.735299401196</v>
      </c>
      <c r="I25" s="25">
        <f t="shared" si="3"/>
        <v>143340.31915499925</v>
      </c>
    </row>
    <row r="26" spans="1:9" ht="32.25" customHeight="1">
      <c r="A26" s="16">
        <v>21</v>
      </c>
      <c r="B26" s="17" t="s">
        <v>18</v>
      </c>
      <c r="C26" s="18">
        <v>436.83</v>
      </c>
      <c r="D26" s="27">
        <f t="shared" si="0"/>
        <v>37205.69131858206</v>
      </c>
      <c r="E26" s="10">
        <v>128</v>
      </c>
      <c r="F26" s="9">
        <f t="shared" si="1"/>
        <v>45040.26342431762</v>
      </c>
      <c r="G26" s="10">
        <v>524</v>
      </c>
      <c r="H26" s="27">
        <f t="shared" si="2"/>
        <v>31500.856167664668</v>
      </c>
      <c r="I26" s="25">
        <f t="shared" si="3"/>
        <v>113746.81091056435</v>
      </c>
    </row>
    <row r="27" spans="1:9" ht="45" customHeight="1">
      <c r="A27" s="16">
        <v>22</v>
      </c>
      <c r="B27" s="17" t="s">
        <v>31</v>
      </c>
      <c r="C27" s="9">
        <v>651.8</v>
      </c>
      <c r="D27" s="27">
        <f t="shared" si="0"/>
        <v>55515.11938614973</v>
      </c>
      <c r="E27" s="10">
        <v>80</v>
      </c>
      <c r="F27" s="9">
        <f t="shared" si="1"/>
        <v>28150.164640198513</v>
      </c>
      <c r="G27" s="10">
        <v>385</v>
      </c>
      <c r="H27" s="27">
        <f t="shared" si="2"/>
        <v>23144.713023952096</v>
      </c>
      <c r="I27" s="25">
        <f t="shared" si="3"/>
        <v>106809.99705030033</v>
      </c>
    </row>
    <row r="28" spans="1:9" ht="40.5" customHeight="1">
      <c r="A28" s="16">
        <v>23</v>
      </c>
      <c r="B28" s="17" t="s">
        <v>10</v>
      </c>
      <c r="C28" s="18">
        <v>562.11</v>
      </c>
      <c r="D28" s="27">
        <f t="shared" si="0"/>
        <v>47876.0413595407</v>
      </c>
      <c r="E28" s="10">
        <v>96</v>
      </c>
      <c r="F28" s="9">
        <f t="shared" si="1"/>
        <v>33780.19756823822</v>
      </c>
      <c r="G28" s="10">
        <v>368</v>
      </c>
      <c r="H28" s="27">
        <f t="shared" si="2"/>
        <v>22122.73868263473</v>
      </c>
      <c r="I28" s="25">
        <f t="shared" si="3"/>
        <v>103778.97761041365</v>
      </c>
    </row>
    <row r="29" spans="1:9" ht="33" customHeight="1">
      <c r="A29" s="16">
        <v>24</v>
      </c>
      <c r="B29" s="17" t="s">
        <v>26</v>
      </c>
      <c r="C29" s="18">
        <v>557.43</v>
      </c>
      <c r="D29" s="27">
        <f t="shared" si="0"/>
        <v>47477.436329275</v>
      </c>
      <c r="E29" s="10">
        <v>78</v>
      </c>
      <c r="F29" s="9">
        <f t="shared" si="1"/>
        <v>27446.41052419355</v>
      </c>
      <c r="G29" s="10">
        <v>471</v>
      </c>
      <c r="H29" s="27">
        <f t="shared" si="2"/>
        <v>28314.700868263473</v>
      </c>
      <c r="I29" s="25">
        <f t="shared" si="3"/>
        <v>103238.54772173203</v>
      </c>
    </row>
    <row r="30" spans="1:9" ht="36" customHeight="1">
      <c r="A30" s="16">
        <v>25</v>
      </c>
      <c r="B30" s="20" t="s">
        <v>6</v>
      </c>
      <c r="C30" s="18">
        <v>532.49</v>
      </c>
      <c r="D30" s="27">
        <f t="shared" si="0"/>
        <v>45353.2462748249</v>
      </c>
      <c r="E30" s="10">
        <v>65</v>
      </c>
      <c r="F30" s="9">
        <f t="shared" si="1"/>
        <v>22872.008770161294</v>
      </c>
      <c r="G30" s="10">
        <v>300</v>
      </c>
      <c r="H30" s="27">
        <f t="shared" si="2"/>
        <v>18034.84131736527</v>
      </c>
      <c r="I30" s="25">
        <f t="shared" si="3"/>
        <v>86260.09636235147</v>
      </c>
    </row>
    <row r="31" spans="1:9" ht="36" customHeight="1">
      <c r="A31" s="16">
        <v>26</v>
      </c>
      <c r="B31" s="17" t="s">
        <v>9</v>
      </c>
      <c r="C31" s="18">
        <v>359.83</v>
      </c>
      <c r="D31" s="27">
        <f t="shared" si="0"/>
        <v>30647.446162501165</v>
      </c>
      <c r="E31" s="10">
        <v>85</v>
      </c>
      <c r="F31" s="9">
        <f t="shared" si="1"/>
        <v>29909.54993021092</v>
      </c>
      <c r="G31" s="10">
        <v>338</v>
      </c>
      <c r="H31" s="27">
        <f t="shared" si="2"/>
        <v>20319.254550898204</v>
      </c>
      <c r="I31" s="25">
        <f t="shared" si="3"/>
        <v>80876.25064361028</v>
      </c>
    </row>
    <row r="32" spans="1:9" ht="31.5" customHeight="1">
      <c r="A32" s="11"/>
      <c r="B32" s="21" t="s">
        <v>5</v>
      </c>
      <c r="C32" s="12">
        <f>SUM(C6:C31)</f>
        <v>26639.070000000003</v>
      </c>
      <c r="D32" s="12">
        <f aca="true" t="shared" si="4" ref="D32:I32">SUM(D6:D31)</f>
        <v>2268903.269999999</v>
      </c>
      <c r="E32" s="12">
        <f t="shared" si="4"/>
        <v>3224</v>
      </c>
      <c r="F32" s="12">
        <f t="shared" si="4"/>
        <v>1134451.635</v>
      </c>
      <c r="G32" s="12">
        <f t="shared" si="4"/>
        <v>18871</v>
      </c>
      <c r="H32" s="12">
        <f t="shared" si="4"/>
        <v>1134451.6349999998</v>
      </c>
      <c r="I32" s="12">
        <f t="shared" si="4"/>
        <v>4537806.539999999</v>
      </c>
    </row>
    <row r="33" spans="1:9" ht="63" customHeight="1">
      <c r="A33" s="13"/>
      <c r="B33" s="33" t="s">
        <v>35</v>
      </c>
      <c r="C33" s="12">
        <f>C32</f>
        <v>26639.070000000003</v>
      </c>
      <c r="D33" s="32"/>
      <c r="E33" s="35" t="s">
        <v>37</v>
      </c>
      <c r="F33" s="12">
        <f>0.5*4537806.54</f>
        <v>2268903.27</v>
      </c>
      <c r="G33" s="32"/>
      <c r="H33" s="32"/>
      <c r="I33" s="32"/>
    </row>
    <row r="34" spans="1:9" ht="36.75" customHeight="1">
      <c r="A34" s="13"/>
      <c r="B34" s="34" t="s">
        <v>34</v>
      </c>
      <c r="C34" s="12">
        <f>0.5*4537806.54</f>
        <v>2268903.27</v>
      </c>
      <c r="D34" s="32"/>
      <c r="E34" s="36" t="s">
        <v>38</v>
      </c>
      <c r="F34" s="12">
        <f>0.5*F33</f>
        <v>1134451.635</v>
      </c>
      <c r="G34" s="32"/>
      <c r="H34" s="32"/>
      <c r="I34" s="32"/>
    </row>
    <row r="35" spans="1:9" ht="54" customHeight="1">
      <c r="A35" s="13"/>
      <c r="B35" s="33" t="s">
        <v>36</v>
      </c>
      <c r="C35" s="12">
        <f>C34/C33</f>
        <v>85.17201501403764</v>
      </c>
      <c r="D35" s="32"/>
      <c r="E35" s="36" t="s">
        <v>42</v>
      </c>
      <c r="F35" s="12">
        <f>E32</f>
        <v>3224</v>
      </c>
      <c r="G35" s="32"/>
      <c r="H35" s="32"/>
      <c r="I35" s="32"/>
    </row>
    <row r="36" spans="1:9" ht="52.5" customHeight="1">
      <c r="A36" s="13"/>
      <c r="B36" s="22"/>
      <c r="C36" s="32"/>
      <c r="D36" s="32"/>
      <c r="E36" s="36" t="s">
        <v>39</v>
      </c>
      <c r="F36" s="12">
        <f>F34/F35</f>
        <v>351.8770580024814</v>
      </c>
      <c r="G36" s="32"/>
      <c r="H36" s="32"/>
      <c r="I36" s="32"/>
    </row>
    <row r="37" spans="1:9" ht="51" customHeight="1">
      <c r="A37" s="13"/>
      <c r="B37" s="22"/>
      <c r="C37" s="32"/>
      <c r="D37" s="32"/>
      <c r="E37" s="36" t="s">
        <v>40</v>
      </c>
      <c r="F37" s="12">
        <f>F33-F34</f>
        <v>1134451.635</v>
      </c>
      <c r="G37" s="32"/>
      <c r="H37" s="32"/>
      <c r="I37" s="32"/>
    </row>
    <row r="38" spans="1:9" ht="54" customHeight="1">
      <c r="A38" s="13"/>
      <c r="B38" s="22"/>
      <c r="C38" s="32"/>
      <c r="D38" s="32"/>
      <c r="E38" s="37" t="s">
        <v>43</v>
      </c>
      <c r="F38" s="12">
        <f>G32</f>
        <v>18871</v>
      </c>
      <c r="G38" s="32"/>
      <c r="H38" s="32"/>
      <c r="I38" s="32"/>
    </row>
    <row r="39" spans="1:9" ht="55.5" customHeight="1">
      <c r="A39" s="13"/>
      <c r="B39" s="22"/>
      <c r="C39" s="31"/>
      <c r="D39" s="32"/>
      <c r="E39" s="36" t="s">
        <v>41</v>
      </c>
      <c r="F39" s="12">
        <f>F37/F38</f>
        <v>60.116137724550896</v>
      </c>
      <c r="G39" s="32"/>
      <c r="H39" s="32"/>
      <c r="I39" s="32"/>
    </row>
    <row r="40" ht="21.75" customHeight="1"/>
    <row r="41" spans="2:5" ht="18.75">
      <c r="B41" s="23"/>
      <c r="C41" s="14"/>
      <c r="D41" s="28"/>
      <c r="E41" s="14"/>
    </row>
    <row r="42" spans="2:5" ht="18.75">
      <c r="B42" s="23"/>
      <c r="C42" s="14"/>
      <c r="D42" s="28"/>
      <c r="E42" s="14"/>
    </row>
    <row r="43" spans="2:5" ht="18.75">
      <c r="B43" s="23"/>
      <c r="C43" s="14"/>
      <c r="D43" s="28"/>
      <c r="E43" s="14"/>
    </row>
    <row r="44" spans="2:5" ht="18.75">
      <c r="B44" s="23"/>
      <c r="D44" s="14"/>
      <c r="E44" s="14"/>
    </row>
    <row r="45" spans="4:5" ht="18.75">
      <c r="D45" s="14"/>
      <c r="E45" s="14"/>
    </row>
    <row r="51" ht="12.75">
      <c r="I51" s="26"/>
    </row>
  </sheetData>
  <sheetProtection/>
  <printOptions/>
  <pageMargins left="0.11" right="0.2" top="0.35" bottom="0.23" header="0.25" footer="0.13"/>
  <pageSetup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2018-05-07T12:58:13Z</cp:lastPrinted>
  <dcterms:created xsi:type="dcterms:W3CDTF">2004-01-09T07:03:24Z</dcterms:created>
  <dcterms:modified xsi:type="dcterms:W3CDTF">2018-05-09T07:13:34Z</dcterms:modified>
  <cp:category/>
  <cp:version/>
  <cp:contentType/>
  <cp:contentStatus/>
</cp:coreProperties>
</file>